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<sst xmlns="http://schemas.openxmlformats.org/spreadsheetml/2006/main" count="137" uniqueCount="109">
  <si>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</si>
  <si>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</si>
  <si>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</si>
  <si>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</si>
  <si>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</si>
  <si>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</si>
  <si>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</si>
  <si>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</si>
  <si>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</si>
  <si>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</si>
  <si>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</si>
  <si>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</si>
  <si>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</si>
  <si>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</si>
  <si>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</si>
  <si>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</si>
  <si>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</si>
  <si>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</si>
  <si>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</si>
  <si>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</si>
  <si>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</si>
  <si>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</si>
  <si>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</si>
  <si>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</si>
  <si>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</si>
  <si>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</si>
  <si>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</si>
  <si>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</si>
  <si>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</si>
  <si>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</si>
  <si>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</si>
  <si>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</si>
  <si>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</si>
  <si>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</si>
  <si>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</si>
  <si>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</si>
  <si>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</si>
  <si>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</si>
  <si>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</si>
  <si>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</si>
  <si>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</si>
  <si>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</si>
  <si>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</si>
  <si>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</si>
  <si>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</si>
  <si>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</si>
  <si>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</si>
  <si>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</si>
  <si>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</si>
  <si>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</si>
  <si>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</si>
  <si>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</si>
  <si>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</si>
  <si>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</si>
  <si>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</si>
  <si>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</si>
  <si>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</si>
  <si>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</si>
  <si>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</si>
  <si>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</si>
  <si>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</si>
  <si>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</si>
  <si>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</si>
  <si>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</si>
  <si>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</si>
  <si>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</si>
  <si>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</si>
  <si>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</si>
  <si>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</si>
  <si>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</si>
  <si>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</si>
  <si>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</si>
  <si>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</si>
  <si>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</si>
  <si>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</si>
  <si>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</si>
  <si>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</si>
  <si>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</si>
  <si>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</si>
  <si>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</si>
  <si>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</si>
  <si>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</si>
  <si>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</si>
  <si>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</si>
  <si>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</si>
  <si>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</si>
  <si>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</si>
  <si>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</si>
  <si>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</si>
  <si>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</si>
  <si>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</si>
  <si>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Лампа</t>
  </si>
  <si>
    <t>4шт</t>
  </si>
  <si>
    <t>ост.на 01.06.</t>
  </si>
  <si>
    <t>май</t>
  </si>
  <si>
    <t xml:space="preserve">                    за  май  2013 г.</t>
  </si>
  <si>
    <t xml:space="preserve">3.  </t>
  </si>
  <si>
    <t>Прочистка канализации п-д1,3</t>
  </si>
  <si>
    <t>Устройство лангетки на канализации (2шт) п-д2</t>
  </si>
  <si>
    <t>Бинт</t>
  </si>
  <si>
    <t>2шт</t>
  </si>
  <si>
    <t>Цемент</t>
  </si>
  <si>
    <t>1кг</t>
  </si>
  <si>
    <t>Промывка, опрессовка системы ЦО</t>
  </si>
  <si>
    <t>Демонтаж, монтаж эл.узла (1шт)</t>
  </si>
  <si>
    <t>Смена вентиля Д 15 (3шт) эл.уз.</t>
  </si>
  <si>
    <t>Вентиль Д 15</t>
  </si>
  <si>
    <t>3шт</t>
  </si>
  <si>
    <t>Смена ламп (4шт) п-д1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</si>
</sst>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M43" sqref="M4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95</v>
      </c>
    </row>
    <row r="3" spans="2:13" ht="12.75">
      <c r="B3" s="1" t="s">
        <v>84</v>
      </c>
      <c r="C3" s="8" t="s">
        <v>94</v>
      </c>
      <c r="D3" s="1" t="s">
        <v>89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2803</v>
      </c>
      <c r="F7" t="s">
        <v>73</v>
      </c>
      <c r="J7" s="15"/>
      <c r="K7" s="15" t="s">
        <v>50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1212.5</v>
      </c>
      <c r="F10" t="s">
        <v>73</v>
      </c>
      <c r="J10" s="16"/>
      <c r="K10" s="18" t="s">
        <v>55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3245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381</v>
      </c>
      <c r="F12" t="s">
        <v>73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27464.8</v>
      </c>
      <c r="J16" s="15" t="s">
        <v>60</v>
      </c>
      <c r="K16" s="26" t="s">
        <v>61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22496.48</v>
      </c>
      <c r="J17" s="16" t="s">
        <v>62</v>
      </c>
      <c r="K17" s="18" t="s">
        <v>63</v>
      </c>
      <c r="L17" s="23">
        <v>3.88</v>
      </c>
      <c r="M17" s="33">
        <f t="shared" si="0"/>
        <v>416.0540296</v>
      </c>
    </row>
    <row r="18" spans="2:13" ht="12.75">
      <c r="B18" t="s">
        <v>11</v>
      </c>
      <c r="F18" s="9">
        <f>F17/F16</f>
        <v>0.8191022690862486</v>
      </c>
      <c r="J18" s="20"/>
      <c r="K18" s="27" t="s">
        <v>64</v>
      </c>
      <c r="L18" s="28">
        <f>SUM(L7:L17)</f>
        <v>12.879999999999999</v>
      </c>
      <c r="M18" s="34">
        <f>SUM(M7:M17)</f>
        <v>1381.1278095999999</v>
      </c>
    </row>
    <row r="19" spans="1:11" ht="12.75">
      <c r="A19" t="s">
        <v>90</v>
      </c>
      <c r="F19" s="5">
        <v>1146.46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23642.94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9.66</v>
      </c>
      <c r="M22" s="33">
        <f>L22*89.21*1.202*1.15</f>
        <v>1191.2227357799998</v>
      </c>
    </row>
    <row r="23" spans="10:13" ht="12.75">
      <c r="J23" s="20">
        <v>2</v>
      </c>
      <c r="K23" s="20" t="s">
        <v>98</v>
      </c>
      <c r="L23" s="25">
        <v>2</v>
      </c>
      <c r="M23" s="33">
        <f aca="true" t="shared" si="1" ref="M23:M35">L23*89.21*1.202*1.15</f>
        <v>246.62996599999997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103</v>
      </c>
      <c r="L24" s="25">
        <v>101.76</v>
      </c>
      <c r="M24" s="33">
        <f t="shared" si="1"/>
        <v>12548.532670079998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 t="s">
        <v>104</v>
      </c>
      <c r="L25" s="25">
        <v>3.1</v>
      </c>
      <c r="M25" s="33">
        <f t="shared" si="1"/>
        <v>382.2764472999999</v>
      </c>
    </row>
    <row r="26" spans="1:13" ht="12.75">
      <c r="A26" s="6" t="s">
        <v>18</v>
      </c>
      <c r="D26" t="s">
        <v>83</v>
      </c>
      <c r="F26" s="5">
        <v>2391.98</v>
      </c>
      <c r="J26" s="20">
        <v>5</v>
      </c>
      <c r="K26" s="20" t="s">
        <v>105</v>
      </c>
      <c r="L26" s="25">
        <v>2.43</v>
      </c>
      <c r="M26" s="33">
        <f t="shared" si="1"/>
        <v>299.65540868999994</v>
      </c>
    </row>
    <row r="27" spans="1:13" ht="12.75">
      <c r="A27" s="6" t="s">
        <v>96</v>
      </c>
      <c r="F27" s="5">
        <v>0</v>
      </c>
      <c r="J27" s="20">
        <v>6</v>
      </c>
      <c r="K27" s="20" t="s">
        <v>108</v>
      </c>
      <c r="L27" s="25">
        <v>0.28</v>
      </c>
      <c r="M27" s="33">
        <f t="shared" si="1"/>
        <v>34.528195239999995</v>
      </c>
    </row>
    <row r="28" spans="1:13" ht="12.75">
      <c r="A28" s="4" t="s">
        <v>38</v>
      </c>
      <c r="F28" s="32">
        <f>F25+F26+F27</f>
        <v>8173.6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3027.2400000000002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1943</v>
      </c>
      <c r="C32" t="s">
        <v>20</v>
      </c>
      <c r="D32" s="5">
        <v>2.02</v>
      </c>
      <c r="E32" t="s">
        <v>17</v>
      </c>
      <c r="F32" s="5">
        <v>3924.86</v>
      </c>
      <c r="J32" s="20">
        <v>11</v>
      </c>
      <c r="K32" s="20"/>
      <c r="L32" s="25"/>
      <c r="M32" s="33">
        <f t="shared" si="1"/>
        <v>0</v>
      </c>
    </row>
    <row r="33" spans="2:13" ht="12.75">
      <c r="B33">
        <f>F33/D33</f>
        <v>0</v>
      </c>
      <c r="C33" t="s">
        <v>20</v>
      </c>
      <c r="D33" s="5">
        <v>2.73</v>
      </c>
      <c r="E33" t="s">
        <v>17</v>
      </c>
      <c r="F33" s="5"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87</v>
      </c>
      <c r="B34">
        <v>0</v>
      </c>
      <c r="C34" t="s">
        <v>16</v>
      </c>
      <c r="D34" s="5">
        <v>0</v>
      </c>
      <c r="E34" t="s">
        <v>17</v>
      </c>
      <c r="F34" s="5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t="s">
        <v>88</v>
      </c>
      <c r="F35" s="5">
        <v>0</v>
      </c>
      <c r="J35" s="20">
        <v>14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6952.1</v>
      </c>
      <c r="J36" s="20"/>
      <c r="K36" s="30" t="s">
        <v>64</v>
      </c>
      <c r="L36" s="28">
        <f>SUM(L22:L35)</f>
        <v>119.23</v>
      </c>
      <c r="M36" s="34">
        <f>SUM(M22:M35)</f>
        <v>14702.845423089997</v>
      </c>
    </row>
    <row r="37" spans="1:11" ht="12.75">
      <c r="A37" s="4" t="s">
        <v>22</v>
      </c>
      <c r="B37" s="4"/>
      <c r="K37" s="1" t="s">
        <v>68</v>
      </c>
    </row>
    <row r="38" spans="1:13" ht="12.75">
      <c r="A38" t="s">
        <v>23</v>
      </c>
      <c r="C38">
        <v>155699</v>
      </c>
      <c r="D38">
        <v>219171.6</v>
      </c>
      <c r="E38">
        <v>2803</v>
      </c>
      <c r="F38" s="35">
        <f>C38/D38*E38</f>
        <v>1991.2447461258664</v>
      </c>
      <c r="J38" s="22" t="s">
        <v>41</v>
      </c>
      <c r="K38" s="22"/>
      <c r="L38" s="22" t="s">
        <v>69</v>
      </c>
      <c r="M38" s="22" t="s">
        <v>47</v>
      </c>
    </row>
    <row r="39" spans="1:13" ht="12.75">
      <c r="A39" t="s">
        <v>24</v>
      </c>
      <c r="C39">
        <v>107981</v>
      </c>
      <c r="D39">
        <v>219171.6</v>
      </c>
      <c r="E39">
        <v>2803</v>
      </c>
      <c r="F39" s="35">
        <f>C39/D39*E39</f>
        <v>1380.9761073058735</v>
      </c>
      <c r="J39" s="23" t="s">
        <v>42</v>
      </c>
      <c r="K39" s="23" t="s">
        <v>43</v>
      </c>
      <c r="L39" s="23"/>
      <c r="M39" s="23" t="s">
        <v>70</v>
      </c>
    </row>
    <row r="40" spans="1:13" ht="12.75">
      <c r="A40" t="s">
        <v>25</v>
      </c>
      <c r="F40" s="11">
        <f>M36</f>
        <v>14702.845423089997</v>
      </c>
      <c r="J40" s="20">
        <v>1</v>
      </c>
      <c r="K40" s="20" t="s">
        <v>99</v>
      </c>
      <c r="L40" s="25" t="s">
        <v>100</v>
      </c>
      <c r="M40" s="25">
        <v>80</v>
      </c>
    </row>
    <row r="41" spans="1:13" ht="12.75">
      <c r="A41" t="s">
        <v>80</v>
      </c>
      <c r="J41" s="20">
        <v>2</v>
      </c>
      <c r="K41" s="20" t="s">
        <v>101</v>
      </c>
      <c r="L41" s="25" t="s">
        <v>102</v>
      </c>
      <c r="M41" s="25">
        <v>5.5</v>
      </c>
    </row>
    <row r="42" spans="2:13" ht="12.75">
      <c r="B42">
        <v>2803</v>
      </c>
      <c r="C42" t="s">
        <v>16</v>
      </c>
      <c r="D42" s="5"/>
      <c r="F42" s="11">
        <v>721.2</v>
      </c>
      <c r="J42" s="20">
        <v>3</v>
      </c>
      <c r="K42" s="20" t="s">
        <v>106</v>
      </c>
      <c r="L42" s="25" t="s">
        <v>107</v>
      </c>
      <c r="M42" s="25">
        <v>450</v>
      </c>
    </row>
    <row r="43" spans="1:13" ht="12.75">
      <c r="A43" t="s">
        <v>26</v>
      </c>
      <c r="F43" s="11">
        <f>M62</f>
        <v>561.58</v>
      </c>
      <c r="J43" s="20">
        <v>4</v>
      </c>
      <c r="K43" s="20" t="s">
        <v>91</v>
      </c>
      <c r="L43" s="25" t="s">
        <v>92</v>
      </c>
      <c r="M43" s="25">
        <v>26.08</v>
      </c>
    </row>
    <row r="44" spans="1:13" ht="12.75">
      <c r="A44" t="s">
        <v>27</v>
      </c>
      <c r="J44" s="20">
        <v>5</v>
      </c>
      <c r="K44" s="20"/>
      <c r="L44" s="25"/>
      <c r="M44" s="25"/>
    </row>
    <row r="45" spans="1:13" ht="12.75">
      <c r="A45" t="s">
        <v>28</v>
      </c>
      <c r="J45" s="20">
        <v>6</v>
      </c>
      <c r="K45" s="20"/>
      <c r="L45" s="25"/>
      <c r="M45" s="25"/>
    </row>
    <row r="46" spans="2:13" ht="12.75">
      <c r="B46">
        <v>2803</v>
      </c>
      <c r="C46" t="s">
        <v>16</v>
      </c>
      <c r="D46" s="11">
        <v>0.24</v>
      </c>
      <c r="E46" t="s">
        <v>17</v>
      </c>
      <c r="F46" s="11">
        <f>B46*D46</f>
        <v>672.72</v>
      </c>
      <c r="J46" s="20">
        <v>7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20030.56627652174</v>
      </c>
      <c r="J47" s="20">
        <v>8</v>
      </c>
      <c r="K47" s="20"/>
      <c r="L47" s="25"/>
      <c r="M47" s="25"/>
    </row>
    <row r="48" spans="1:13" ht="12.75">
      <c r="A48" s="4" t="s">
        <v>30</v>
      </c>
      <c r="F48" s="5"/>
      <c r="J48" s="20">
        <v>9</v>
      </c>
      <c r="K48" s="20"/>
      <c r="L48" s="25"/>
      <c r="M48" s="25"/>
    </row>
    <row r="49" spans="1:13" ht="12.75">
      <c r="A49" t="s">
        <v>31</v>
      </c>
      <c r="B49">
        <v>2803</v>
      </c>
      <c r="C49" t="s">
        <v>73</v>
      </c>
      <c r="D49" s="5">
        <v>0.2</v>
      </c>
      <c r="E49" t="s">
        <v>17</v>
      </c>
      <c r="F49" s="11">
        <f>B49*D49</f>
        <v>560.6</v>
      </c>
      <c r="J49" s="20">
        <v>10</v>
      </c>
      <c r="K49" s="20"/>
      <c r="L49" s="25"/>
      <c r="M49" s="25"/>
    </row>
    <row r="50" spans="1:13" ht="12.75">
      <c r="A50" t="s">
        <v>32</v>
      </c>
      <c r="F50" s="5"/>
      <c r="J50" s="20">
        <v>11</v>
      </c>
      <c r="K50" s="20"/>
      <c r="L50" s="25"/>
      <c r="M50" s="25"/>
    </row>
    <row r="51" spans="1:13" ht="12.75">
      <c r="A51" s="7" t="s">
        <v>81</v>
      </c>
      <c r="F51" s="5"/>
      <c r="J51" s="20">
        <v>12</v>
      </c>
      <c r="K51" s="20"/>
      <c r="L51" s="25"/>
      <c r="M51" s="25"/>
    </row>
    <row r="52" spans="2:13" ht="12.75">
      <c r="B52">
        <v>2803</v>
      </c>
      <c r="C52" t="s">
        <v>16</v>
      </c>
      <c r="D52" s="11">
        <v>0.74</v>
      </c>
      <c r="E52" t="s">
        <v>17</v>
      </c>
      <c r="F52" s="11">
        <f>B52*D52</f>
        <v>2074.22</v>
      </c>
      <c r="J52" s="20">
        <v>13</v>
      </c>
      <c r="K52" s="20"/>
      <c r="L52" s="25"/>
      <c r="M52" s="25"/>
    </row>
    <row r="53" spans="1:13" ht="12.75">
      <c r="A53" s="4" t="s">
        <v>33</v>
      </c>
      <c r="F53" s="32">
        <f>F49+F52</f>
        <v>2634.8199999999997</v>
      </c>
      <c r="J53" s="20">
        <v>14</v>
      </c>
      <c r="K53" s="20"/>
      <c r="L53" s="25"/>
      <c r="M53" s="25"/>
    </row>
    <row r="54" spans="1:13" ht="12.75">
      <c r="A54" s="4" t="s">
        <v>34</v>
      </c>
      <c r="J54" s="20">
        <v>15</v>
      </c>
      <c r="K54" s="20"/>
      <c r="L54" s="25"/>
      <c r="M54" s="25"/>
    </row>
    <row r="55" spans="1:13" ht="12.75">
      <c r="A55" s="7" t="s">
        <v>35</v>
      </c>
      <c r="B55" s="7"/>
      <c r="C55" s="7"/>
      <c r="D55" s="7"/>
      <c r="E55" s="7"/>
      <c r="F55" s="7"/>
      <c r="J55" s="20">
        <v>16</v>
      </c>
      <c r="K55" s="20"/>
      <c r="L55" s="25"/>
      <c r="M55" s="25"/>
    </row>
    <row r="56" spans="2:13" ht="12.75">
      <c r="B56">
        <v>2803</v>
      </c>
      <c r="C56" t="s">
        <v>16</v>
      </c>
      <c r="D56" s="11">
        <v>2.12</v>
      </c>
      <c r="E56" t="s">
        <v>17</v>
      </c>
      <c r="F56" s="11">
        <f>B56*D56</f>
        <v>5942.360000000001</v>
      </c>
      <c r="J56" s="20">
        <v>17</v>
      </c>
      <c r="K56" s="20"/>
      <c r="L56" s="25"/>
      <c r="M56" s="25"/>
    </row>
    <row r="57" spans="1:13" ht="12.75">
      <c r="A57" s="4" t="s">
        <v>36</v>
      </c>
      <c r="F57" s="8">
        <f>SUM(F56)</f>
        <v>5942.360000000001</v>
      </c>
      <c r="J57" s="20">
        <v>18</v>
      </c>
      <c r="K57" s="20"/>
      <c r="L57" s="25"/>
      <c r="M57" s="25"/>
    </row>
    <row r="58" spans="1:13" ht="12.75">
      <c r="A58" s="1" t="s">
        <v>37</v>
      </c>
      <c r="B58" s="1"/>
      <c r="F58" s="32">
        <f>F28+F36+F47+F53+F57</f>
        <v>43733.44627652174</v>
      </c>
      <c r="J58" s="20">
        <v>19</v>
      </c>
      <c r="K58" s="20"/>
      <c r="L58" s="25"/>
      <c r="M58" s="25"/>
    </row>
    <row r="59" spans="1:13" ht="12.75">
      <c r="A59" s="1" t="s">
        <v>39</v>
      </c>
      <c r="B59" s="36">
        <v>0.008</v>
      </c>
      <c r="C59" s="1"/>
      <c r="D59" s="1"/>
      <c r="E59" s="1"/>
      <c r="F59" s="32">
        <f>F58*0.8%</f>
        <v>349.8675702121739</v>
      </c>
      <c r="J59" s="20">
        <v>20</v>
      </c>
      <c r="K59" s="20"/>
      <c r="L59" s="25"/>
      <c r="M59" s="25"/>
    </row>
    <row r="60" spans="1:13" ht="15">
      <c r="A60" s="12" t="s">
        <v>40</v>
      </c>
      <c r="B60" s="12"/>
      <c r="C60" s="12"/>
      <c r="D60" s="12"/>
      <c r="E60" s="12"/>
      <c r="F60" s="42">
        <f>F58+F59</f>
        <v>44083.313846733916</v>
      </c>
      <c r="J60" s="20">
        <v>21</v>
      </c>
      <c r="K60" s="20"/>
      <c r="L60" s="25"/>
      <c r="M60" s="25"/>
    </row>
    <row r="61" spans="2:13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93</v>
      </c>
      <c r="J61" s="20">
        <v>22</v>
      </c>
      <c r="K61" s="20"/>
      <c r="L61" s="25"/>
      <c r="M61" s="25"/>
    </row>
    <row r="62" spans="1:13" ht="12.75">
      <c r="A62" s="13"/>
      <c r="B62" s="39">
        <v>41395</v>
      </c>
      <c r="C62" s="40">
        <v>-527888</v>
      </c>
      <c r="D62" s="43">
        <f>F20</f>
        <v>23642.94</v>
      </c>
      <c r="E62" s="43">
        <f>F60</f>
        <v>44083.313846733916</v>
      </c>
      <c r="F62" s="44">
        <f>C62+D62-E62</f>
        <v>-548328.373846734</v>
      </c>
      <c r="J62" s="20"/>
      <c r="K62" s="20"/>
      <c r="L62" s="31" t="s">
        <v>71</v>
      </c>
      <c r="M62" s="34">
        <f>SUM(M40:M61)</f>
        <v>561.58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2012-02-26T15:15:55Z</cp:lastPrinted>
  <dcterms:created xsi:type="dcterms:W3CDTF">2008-08-18T07:30:19Z</dcterms:created>
  <dcterms:modified xsi:type="dcterms:W3CDTF">2013-07-29T17:30:11Z</dcterms:modified>
  <cp:category/>
  <cp:version/>
  <cp:contentType/>
  <cp:contentStatus/>
</cp:coreProperties>
</file>